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CGEP\2025\"/>
    </mc:Choice>
  </mc:AlternateContent>
  <xr:revisionPtr revIDLastSave="0" documentId="13_ncr:1_{6DFD3823-41A4-4772-AEFC-9924E7AFD500}" xr6:coauthVersionLast="47" xr6:coauthVersionMax="47" xr10:uidLastSave="{00000000-0000-0000-0000-000000000000}"/>
  <workbookProtection workbookAlgorithmName="SHA-512" workbookHashValue="xAdYKx7gD4q0ImbknfYQri/rKjX11jaKNxDJJehveTtimt1QOqIQQ6gmkSZtJM+cb+ik//Uk1VOK9czTbTIkKw==" workbookSaltValue="DIHJiukBQgS+bAKmtFmmGA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 Docente" sheetId="17" r:id="rId4"/>
  </sheets>
  <definedNames>
    <definedName name="_xlnm._FilterDatabase" localSheetId="3" hidden="1">'Grilla Personal Docente'!#REF!</definedName>
    <definedName name="Antiguedad">Cargos!$I$4:$I$49</definedName>
    <definedName name="_xlnm.Print_Area" localSheetId="3">'Grilla Personal Docente'!$A$1:$L$20</definedName>
    <definedName name="CARGO">Cargos!$A$4:$A$10</definedName>
    <definedName name="Director_Esc._Idiom._Extrap._Con_Título">Cargos!$E$4</definedName>
    <definedName name="Director_Esc._Idiom._Extrap._Sin_Título">Cargos!$F$3</definedName>
    <definedName name="Hs_Docente_Extraprogramático_Con_Título">Cargos!$B$4:$B$51</definedName>
    <definedName name="Hs_Docente_Extraprogramático_Sin_Título">Cargos!$C$4:$C$51</definedName>
    <definedName name="Hs_Maestro_Diferencial_Extrap._Con_Título">Cargos!$G$4:$G$51</definedName>
    <definedName name="Hs_Maestro_Diferencial_Extrap._Sin_Título">Cargos!$H$4:$H$51</definedName>
    <definedName name="Hs_Preceptor_Extraprogramático">Cargos!$D$4:$D$51</definedName>
    <definedName name="NIVEL">OFFSET(Cargos!$A$1,3,0,COUNTA(Cargos!$A:$A)-2,1)</definedName>
    <definedName name="Opciones">Datos!$A$28:$A$29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7" l="1"/>
  <c r="B12" i="17"/>
  <c r="G7" i="17"/>
  <c r="B11" i="17" l="1"/>
  <c r="J6" i="17" l="1"/>
  <c r="J7" i="17" l="1"/>
  <c r="J8" i="17" s="1"/>
  <c r="J9" i="17" l="1"/>
  <c r="J10" i="17" s="1"/>
</calcChain>
</file>

<file path=xl/sharedStrings.xml><?xml version="1.0" encoding="utf-8"?>
<sst xmlns="http://schemas.openxmlformats.org/spreadsheetml/2006/main" count="56" uniqueCount="36">
  <si>
    <t>Antigüedad</t>
  </si>
  <si>
    <t>Total Remunerativo</t>
  </si>
  <si>
    <t xml:space="preserve">     Total Neto</t>
  </si>
  <si>
    <t xml:space="preserve">Retenciones </t>
  </si>
  <si>
    <t>Retenciones de ley %</t>
  </si>
  <si>
    <t>Garantia</t>
  </si>
  <si>
    <t>Concepto</t>
  </si>
  <si>
    <t>Valor</t>
  </si>
  <si>
    <t>Items Sueldo (Decretos)</t>
  </si>
  <si>
    <t>Sueldo Neto J.S.</t>
  </si>
  <si>
    <t>Sueldo Bruto J.S.</t>
  </si>
  <si>
    <t>Sueldo Neto J.C.</t>
  </si>
  <si>
    <t>Sueldo Bruto J.C.</t>
  </si>
  <si>
    <t>CARGO</t>
  </si>
  <si>
    <t>DESCRIPCIÓN DEL CARGO</t>
  </si>
  <si>
    <t>Indice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</si>
  <si>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</si>
  <si>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</si>
  <si>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</si>
  <si>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</si>
  <si>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</si>
  <si>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Director Esc. Idiom. Extrap. Sin Título</t>
  </si>
  <si>
    <t>Director Esc. Idiom. Extrap. Con Título</t>
  </si>
  <si>
    <t>Carga
Horaria</t>
  </si>
  <si>
    <t>Retenciones</t>
  </si>
  <si>
    <t>Hs Docente Extraprogramático Con Título</t>
  </si>
  <si>
    <t>Hs Docente Extraprogramático Sin Título</t>
  </si>
  <si>
    <t>Hs Preceptor Extraprogramático</t>
  </si>
  <si>
    <t>Hs Maestro Diferencial Extrap. Con Título</t>
  </si>
  <si>
    <t>Hs Maestro Diferencial Extrap. Sin Título</t>
  </si>
  <si>
    <t>Cargo de 20 hs semanales</t>
  </si>
  <si>
    <t>Sin Antigüedad</t>
  </si>
  <si>
    <t>SINDICATO</t>
  </si>
  <si>
    <t>ANTIGÜEDAD EN AÑOS</t>
  </si>
  <si>
    <t>CARGA HORARIA SEMANAL (RELOJ)</t>
  </si>
  <si>
    <t>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</si>
</sst>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2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8"/>
      <name val="Book Antiqua"/>
      <family val="1"/>
    </font>
    <font>
      <b/>
      <sz val="11"/>
      <color indexed="8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FF0000"/>
      <name val="Trebuchet MS"/>
      <family val="2"/>
    </font>
    <font>
      <sz val="20"/>
      <color theme="0"/>
      <name val="Calibri"/>
      <family val="2"/>
      <scheme val="minor"/>
    </font>
    <font>
      <b/>
      <sz val="11"/>
      <color theme="0"/>
      <name val="Trebuchet MS"/>
      <family val="2"/>
    </font>
    <font>
      <b/>
      <sz val="11"/>
      <color theme="1"/>
      <name val="Trebuchet MS"/>
      <family val="2"/>
    </font>
    <font>
      <b/>
      <sz val="10"/>
      <name val="Trebuchet MS"/>
      <family val="2"/>
    </font>
    <font>
      <b/>
      <sz val="14"/>
      <color theme="0"/>
      <name val="Trebuchet MS"/>
      <family val="2"/>
    </font>
    <font>
      <b/>
      <sz val="14"/>
      <color theme="1"/>
      <name val="Trebuchet MS"/>
      <family val="2"/>
    </font>
    <font>
      <b/>
      <sz val="14"/>
      <color rgb="FFFF0000"/>
      <name val="Trebuchet MS"/>
      <family val="2"/>
    </font>
    <font>
      <b/>
      <sz val="16"/>
      <color rgb="FF003399"/>
      <name val="Trebuchet MS"/>
      <family val="2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3">
    <xf numFmtId="0" fontId="0" fillId="0" borderId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</cellStyleXfs>
  <cellXfs count="67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164" fontId="1" fillId="0" borderId="4" xfId="0" applyNumberFormat="1" applyFont="1" applyBorder="1" applyAlignment="1" applyProtection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2" borderId="0" xfId="0" applyFill="1" applyAlignment="1">
      <alignment horizontal="left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7" fillId="0" borderId="0" xfId="0" applyFont="1" applyFill="1" applyAlignment="1" applyProtection="1">
      <protection hidden="1"/>
    </xf>
    <xf numFmtId="0" fontId="8" fillId="0" borderId="0" xfId="0" applyFont="1" applyFill="1" applyBorder="1" applyProtection="1">
      <protection hidden="1"/>
    </xf>
    <xf numFmtId="2" fontId="6" fillId="0" borderId="0" xfId="0" applyNumberFormat="1" applyFont="1" applyFill="1" applyBorder="1" applyProtection="1">
      <protection hidden="1"/>
    </xf>
    <xf numFmtId="0" fontId="5" fillId="0" borderId="0" xfId="0" applyFont="1" applyFill="1" applyProtection="1"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9" fillId="0" borderId="0" xfId="0" applyFont="1" applyBorder="1" applyAlignment="1" applyProtection="1">
      <protection hidden="1"/>
    </xf>
    <xf numFmtId="0" fontId="0" fillId="0" borderId="0" xfId="0" applyFill="1"/>
    <xf numFmtId="0" fontId="0" fillId="3" borderId="0" xfId="0" applyFill="1" applyAlignment="1">
      <alignment horizontal="left"/>
    </xf>
    <xf numFmtId="164" fontId="0" fillId="0" borderId="0" xfId="0" applyNumberFormat="1"/>
    <xf numFmtId="2" fontId="0" fillId="0" borderId="0" xfId="0" applyNumberFormat="1"/>
    <xf numFmtId="0" fontId="13" fillId="0" borderId="0" xfId="0" applyFont="1" applyBorder="1" applyAlignment="1" applyProtection="1">
      <protection hidden="1"/>
    </xf>
    <xf numFmtId="0" fontId="15" fillId="0" borderId="0" xfId="0" applyFont="1" applyFill="1" applyBorder="1" applyAlignment="1" applyProtection="1">
      <protection hidden="1"/>
    </xf>
    <xf numFmtId="0" fontId="5" fillId="0" borderId="0" xfId="0" applyFont="1" applyFill="1" applyAlignment="1" applyProtection="1">
      <protection hidden="1"/>
    </xf>
    <xf numFmtId="49" fontId="10" fillId="0" borderId="1" xfId="0" applyNumberFormat="1" applyFont="1" applyBorder="1"/>
    <xf numFmtId="9" fontId="0" fillId="0" borderId="0" xfId="0" applyNumberFormat="1" applyFill="1"/>
    <xf numFmtId="9" fontId="0" fillId="0" borderId="0" xfId="0" applyNumberFormat="1"/>
    <xf numFmtId="0" fontId="15" fillId="7" borderId="11" xfId="0" applyFont="1" applyFill="1" applyBorder="1" applyAlignment="1" applyProtection="1">
      <alignment horizontal="center"/>
      <protection hidden="1"/>
    </xf>
    <xf numFmtId="0" fontId="18" fillId="7" borderId="11" xfId="0" applyFont="1" applyFill="1" applyBorder="1" applyAlignment="1" applyProtection="1">
      <alignment horizontal="center"/>
      <protection hidden="1"/>
    </xf>
    <xf numFmtId="2" fontId="0" fillId="0" borderId="5" xfId="0" applyNumberFormat="1" applyBorder="1" applyProtection="1"/>
    <xf numFmtId="2" fontId="17" fillId="0" borderId="0" xfId="1" applyNumberFormat="1" applyFont="1" applyFill="1" applyBorder="1" applyAlignment="1" applyProtection="1"/>
    <xf numFmtId="2" fontId="17" fillId="0" borderId="0" xfId="0" applyNumberFormat="1" applyFont="1" applyFill="1" applyBorder="1" applyAlignment="1" applyProtection="1"/>
    <xf numFmtId="164" fontId="1" fillId="2" borderId="6" xfId="0" applyNumberFormat="1" applyFont="1" applyFill="1" applyBorder="1" applyAlignment="1" applyProtection="1">
      <alignment horizontal="center" vertical="center"/>
    </xf>
    <xf numFmtId="164" fontId="1" fillId="2" borderId="7" xfId="0" applyNumberFormat="1" applyFont="1" applyFill="1" applyBorder="1" applyAlignment="1" applyProtection="1">
      <alignment horizontal="center" vertical="center"/>
    </xf>
    <xf numFmtId="164" fontId="1" fillId="2" borderId="8" xfId="0" applyNumberFormat="1" applyFont="1" applyFill="1" applyBorder="1" applyAlignment="1" applyProtection="1">
      <alignment horizontal="center" vertical="center"/>
    </xf>
    <xf numFmtId="164" fontId="1" fillId="2" borderId="9" xfId="0" applyNumberFormat="1" applyFont="1" applyFill="1" applyBorder="1" applyAlignment="1" applyProtection="1">
      <alignment horizontal="center" vertical="center"/>
    </xf>
    <xf numFmtId="164" fontId="1" fillId="2" borderId="6" xfId="0" applyNumberFormat="1" applyFont="1" applyFill="1" applyBorder="1" applyAlignment="1" applyProtection="1">
      <alignment horizontal="center" vertical="center" wrapText="1"/>
    </xf>
    <xf numFmtId="164" fontId="1" fillId="2" borderId="10" xfId="0" applyNumberFormat="1" applyFont="1" applyFill="1" applyBorder="1" applyAlignment="1" applyProtection="1">
      <alignment horizontal="center" vertical="center"/>
    </xf>
    <xf numFmtId="0" fontId="0" fillId="3" borderId="0" xfId="0" applyFill="1" applyAlignment="1">
      <alignment horizontal="center"/>
    </xf>
    <xf numFmtId="2" fontId="19" fillId="8" borderId="11" xfId="1" applyNumberFormat="1" applyFont="1" applyFill="1" applyBorder="1" applyAlignment="1" applyProtection="1">
      <alignment horizontal="center"/>
    </xf>
    <xf numFmtId="2" fontId="19" fillId="10" borderId="11" xfId="0" applyNumberFormat="1" applyFont="1" applyFill="1" applyBorder="1" applyAlignment="1" applyProtection="1">
      <alignment horizontal="center"/>
      <protection hidden="1"/>
    </xf>
    <xf numFmtId="2" fontId="19" fillId="0" borderId="11" xfId="0" applyNumberFormat="1" applyFont="1" applyBorder="1" applyAlignment="1" applyProtection="1">
      <alignment horizontal="center"/>
      <protection hidden="1"/>
    </xf>
    <xf numFmtId="0" fontId="18" fillId="9" borderId="11" xfId="0" applyFont="1" applyFill="1" applyBorder="1" applyAlignment="1" applyProtection="1">
      <alignment horizontal="center"/>
      <protection hidden="1"/>
    </xf>
    <xf numFmtId="2" fontId="16" fillId="8" borderId="12" xfId="1" applyNumberFormat="1" applyFont="1" applyFill="1" applyBorder="1" applyAlignment="1" applyProtection="1">
      <alignment horizontal="center"/>
      <protection locked="0"/>
    </xf>
    <xf numFmtId="2" fontId="16" fillId="8" borderId="13" xfId="1" applyNumberFormat="1" applyFont="1" applyFill="1" applyBorder="1" applyAlignment="1" applyProtection="1">
      <alignment horizontal="center"/>
      <protection locked="0"/>
    </xf>
    <xf numFmtId="2" fontId="16" fillId="8" borderId="14" xfId="1" applyNumberFormat="1" applyFont="1" applyFill="1" applyBorder="1" applyAlignment="1" applyProtection="1">
      <alignment horizontal="center"/>
      <protection locked="0"/>
    </xf>
    <xf numFmtId="2" fontId="20" fillId="0" borderId="11" xfId="0" applyNumberFormat="1" applyFont="1" applyFill="1" applyBorder="1" applyAlignment="1" applyProtection="1">
      <alignment horizontal="center"/>
      <protection hidden="1"/>
    </xf>
    <xf numFmtId="2" fontId="21" fillId="11" borderId="12" xfId="0" applyNumberFormat="1" applyFont="1" applyFill="1" applyBorder="1" applyAlignment="1" applyProtection="1">
      <alignment horizontal="center"/>
      <protection hidden="1"/>
    </xf>
    <xf numFmtId="2" fontId="21" fillId="11" borderId="13" xfId="0" applyNumberFormat="1" applyFont="1" applyFill="1" applyBorder="1" applyAlignment="1" applyProtection="1">
      <alignment horizontal="center"/>
      <protection hidden="1"/>
    </xf>
    <xf numFmtId="2" fontId="21" fillId="11" borderId="14" xfId="0" applyNumberFormat="1" applyFont="1" applyFill="1" applyBorder="1" applyAlignment="1" applyProtection="1">
      <alignment horizontal="center"/>
      <protection hidden="1"/>
    </xf>
    <xf numFmtId="2" fontId="20" fillId="0" borderId="11" xfId="0" applyNumberFormat="1" applyFont="1" applyFill="1" applyBorder="1" applyAlignment="1" applyProtection="1">
      <alignment horizontal="center"/>
    </xf>
    <xf numFmtId="2" fontId="21" fillId="12" borderId="11" xfId="2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9" fontId="14" fillId="6" borderId="0" xfId="0" applyNumberFormat="1" applyFont="1" applyFill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/>
      <protection hidden="1"/>
    </xf>
    <xf numFmtId="2" fontId="19" fillId="10" borderId="11" xfId="0" applyNumberFormat="1" applyFont="1" applyFill="1" applyBorder="1" applyAlignment="1" applyProtection="1">
      <alignment horizontal="center"/>
    </xf>
    <xf numFmtId="2" fontId="19" fillId="0" borderId="11" xfId="0" applyNumberFormat="1" applyFont="1" applyFill="1" applyBorder="1" applyAlignment="1" applyProtection="1">
      <alignment horizontal="center"/>
    </xf>
    <xf numFmtId="2" fontId="18" fillId="9" borderId="11" xfId="0" applyNumberFormat="1" applyFont="1" applyFill="1" applyBorder="1" applyAlignment="1" applyProtection="1">
      <alignment horizontal="center"/>
      <protection hidden="1"/>
    </xf>
  </cellXfs>
  <cellStyles count="3">
    <cellStyle name="40% - Énfasis3" xfId="1" builtinId="39"/>
    <cellStyle name="Énfasis1" xfId="2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22412</xdr:rowOff>
    </xdr:from>
    <xdr:to>
      <xdr:col>12</xdr:col>
      <xdr:colOff>11206</xdr:colOff>
      <xdr:row>5</xdr:row>
      <xdr:rowOff>19835</xdr:rowOff>
    </xdr:to>
    <xdr:pic>
      <xdr:nvPicPr>
        <xdr:cNvPr id="6" name="5 Imagen" descr="sueldos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412"/>
          <a:ext cx="11340353" cy="1868805"/>
        </a:xfrm>
        <a:prstGeom prst="rect">
          <a:avLst/>
        </a:prstGeom>
      </xdr:spPr>
    </xdr:pic>
    <xdr:clientData/>
  </xdr:twoCellAnchor>
  <xdr:twoCellAnchor editAs="oneCell">
    <xdr:from>
      <xdr:col>0</xdr:col>
      <xdr:colOff>24093</xdr:colOff>
      <xdr:row>13</xdr:row>
      <xdr:rowOff>33617</xdr:rowOff>
    </xdr:from>
    <xdr:to>
      <xdr:col>11</xdr:col>
      <xdr:colOff>762000</xdr:colOff>
      <xdr:row>18</xdr:row>
      <xdr:rowOff>184337</xdr:rowOff>
    </xdr:to>
    <xdr:pic>
      <xdr:nvPicPr>
        <xdr:cNvPr id="7" name="4 Imagen" descr="pie Planilla.p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093" y="3888441"/>
          <a:ext cx="11282642" cy="1170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9"/>
  <sheetViews>
    <sheetView workbookViewId="0">
      <selection activeCell="D9" sqref="D9"/>
    </sheetView>
  </sheetViews>
  <sheetFormatPr baseColWidth="10" defaultRowHeight="12.75" x14ac:dyDescent="0.2"/>
  <cols>
    <col min="1" max="1" width="58.7109375" customWidth="1"/>
  </cols>
  <sheetData>
    <row r="1" spans="1:8" x14ac:dyDescent="0.2">
      <c r="A1" s="43" t="s">
        <v>14</v>
      </c>
      <c r="B1" s="41" t="s">
        <v>15</v>
      </c>
      <c r="C1" s="45" t="s">
        <v>23</v>
      </c>
    </row>
    <row r="2" spans="1:8" ht="13.5" thickBot="1" x14ac:dyDescent="0.25">
      <c r="A2" s="44"/>
      <c r="B2" s="42"/>
      <c r="C2" s="46"/>
    </row>
    <row r="3" spans="1:8" x14ac:dyDescent="0.2">
      <c r="A3" s="8" t="s">
        <v>25</v>
      </c>
      <c r="B3" s="38">
        <v>27852.65</v>
      </c>
      <c r="C3" s="1"/>
      <c r="D3" s="29"/>
      <c r="E3" s="28"/>
      <c r="F3" s="28"/>
      <c r="G3" s="28"/>
      <c r="H3" s="28"/>
    </row>
    <row r="4" spans="1:8" x14ac:dyDescent="0.2">
      <c r="A4" s="8" t="s">
        <v>26</v>
      </c>
      <c r="B4" s="38">
        <v>25774.29</v>
      </c>
      <c r="C4" s="1"/>
      <c r="D4" s="29"/>
      <c r="E4" s="28"/>
      <c r="F4" s="28"/>
      <c r="G4" s="28"/>
      <c r="H4" s="28"/>
    </row>
    <row r="5" spans="1:8" x14ac:dyDescent="0.2">
      <c r="A5" s="8" t="s">
        <v>27</v>
      </c>
      <c r="B5" s="38">
        <v>24743.54</v>
      </c>
      <c r="C5" s="1"/>
      <c r="D5" s="29"/>
      <c r="E5" s="28"/>
      <c r="F5" s="28"/>
      <c r="G5" s="28"/>
      <c r="H5" s="28"/>
    </row>
    <row r="6" spans="1:8" x14ac:dyDescent="0.2">
      <c r="A6" s="8" t="s">
        <v>22</v>
      </c>
      <c r="B6" s="38">
        <v>873831.57</v>
      </c>
      <c r="C6" s="1">
        <v>20</v>
      </c>
      <c r="D6" s="29"/>
      <c r="E6" s="28"/>
      <c r="F6" s="28"/>
      <c r="G6" s="28"/>
      <c r="H6" s="28"/>
    </row>
    <row r="7" spans="1:8" x14ac:dyDescent="0.2">
      <c r="A7" s="8" t="s">
        <v>21</v>
      </c>
      <c r="B7" s="38">
        <v>840700.81</v>
      </c>
      <c r="C7" s="1">
        <v>20</v>
      </c>
      <c r="D7" s="29"/>
      <c r="E7" s="28"/>
      <c r="F7" s="28"/>
      <c r="G7" s="28"/>
      <c r="H7" s="28"/>
    </row>
    <row r="8" spans="1:8" x14ac:dyDescent="0.2">
      <c r="A8" s="8" t="s">
        <v>28</v>
      </c>
      <c r="B8" s="38">
        <v>30098.45</v>
      </c>
      <c r="C8" s="1"/>
      <c r="D8" s="29"/>
      <c r="E8" s="28"/>
      <c r="F8" s="28"/>
      <c r="G8" s="28"/>
      <c r="H8" s="28"/>
    </row>
    <row r="9" spans="1:8" x14ac:dyDescent="0.2">
      <c r="A9" s="8" t="s">
        <v>29</v>
      </c>
      <c r="B9" s="38">
        <v>28023.43</v>
      </c>
      <c r="C9" s="1"/>
      <c r="D9" s="29"/>
      <c r="E9" s="28"/>
      <c r="F9" s="28"/>
      <c r="G9" s="28"/>
      <c r="H9" s="28"/>
    </row>
  </sheetData>
  <sheetProtection sheet="1" selectLockedCells="1" selectUnlockedCells="1"/>
  <mergeCells count="3">
    <mergeCell ref="B1:B2"/>
    <mergeCell ref="A1:A2"/>
    <mergeCell ref="C1:C2"/>
  </mergeCells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6</v>
      </c>
      <c r="B1" s="4" t="s">
        <v>7</v>
      </c>
    </row>
    <row r="2" spans="1:5" ht="13.5" thickTop="1" x14ac:dyDescent="0.2">
      <c r="A2" s="3"/>
      <c r="B2" s="3"/>
    </row>
    <row r="3" spans="1:5" x14ac:dyDescent="0.2">
      <c r="A3" s="1"/>
      <c r="B3" s="2"/>
    </row>
    <row r="4" spans="1:5" x14ac:dyDescent="0.2">
      <c r="A4" s="1"/>
      <c r="B4" s="2"/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24</v>
      </c>
      <c r="B9" s="2">
        <v>17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5</v>
      </c>
      <c r="B15" s="4" t="s">
        <v>9</v>
      </c>
      <c r="C15" s="4" t="s">
        <v>10</v>
      </c>
      <c r="D15" s="4" t="s">
        <v>11</v>
      </c>
      <c r="E15" s="4" t="s">
        <v>12</v>
      </c>
    </row>
    <row r="16" spans="1:5" ht="13.5" thickTop="1" x14ac:dyDescent="0.2">
      <c r="A16" s="3"/>
      <c r="B16" s="5"/>
      <c r="C16" s="5"/>
      <c r="D16" s="5"/>
      <c r="E16" s="5"/>
    </row>
    <row r="17" spans="1:5" x14ac:dyDescent="0.2">
      <c r="A17" s="1"/>
      <c r="B17" s="2"/>
      <c r="C17" s="2"/>
      <c r="D17" s="2"/>
      <c r="E17" s="2"/>
    </row>
    <row r="19" spans="1:5" ht="13.5" thickBot="1" x14ac:dyDescent="0.25">
      <c r="A19" s="6" t="s">
        <v>8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33" t="s">
        <v>35</v>
      </c>
    </row>
    <row r="25" spans="1:5" x14ac:dyDescent="0.2">
      <c r="A25" s="7"/>
    </row>
    <row r="27" spans="1:5" ht="13.5" thickBot="1" x14ac:dyDescent="0.25">
      <c r="A27" s="6" t="s">
        <v>18</v>
      </c>
    </row>
    <row r="28" spans="1:5" ht="13.5" thickTop="1" x14ac:dyDescent="0.2">
      <c r="A28" s="3" t="s">
        <v>16</v>
      </c>
    </row>
    <row r="29" spans="1:5" x14ac:dyDescent="0.2">
      <c r="A29" s="1" t="s">
        <v>17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J51"/>
  <sheetViews>
    <sheetView topLeftCell="F1" workbookViewId="0">
      <selection activeCell="J49" sqref="J49"/>
    </sheetView>
  </sheetViews>
  <sheetFormatPr baseColWidth="10" defaultRowHeight="12.75" x14ac:dyDescent="0.2"/>
  <cols>
    <col min="1" max="1" width="33.42578125" customWidth="1"/>
    <col min="2" max="2" width="33" bestFit="1" customWidth="1"/>
    <col min="3" max="3" width="32.42578125" bestFit="1" customWidth="1"/>
    <col min="4" max="4" width="25" bestFit="1" customWidth="1"/>
    <col min="5" max="5" width="33.42578125" bestFit="1" customWidth="1"/>
    <col min="6" max="7" width="32.85546875" bestFit="1" customWidth="1"/>
    <col min="8" max="8" width="32.28515625" bestFit="1" customWidth="1"/>
  </cols>
  <sheetData>
    <row r="1" spans="1:10" x14ac:dyDescent="0.2">
      <c r="A1" t="s">
        <v>19</v>
      </c>
    </row>
    <row r="3" spans="1:10" x14ac:dyDescent="0.2">
      <c r="A3" s="9" t="s">
        <v>13</v>
      </c>
      <c r="B3" s="12" t="s">
        <v>25</v>
      </c>
      <c r="C3" s="12" t="s">
        <v>26</v>
      </c>
      <c r="D3" s="12" t="s">
        <v>27</v>
      </c>
      <c r="E3" s="12" t="s">
        <v>22</v>
      </c>
      <c r="F3" s="12" t="s">
        <v>21</v>
      </c>
      <c r="G3" s="12" t="s">
        <v>28</v>
      </c>
      <c r="H3" s="27" t="s">
        <v>29</v>
      </c>
      <c r="I3" s="47" t="s">
        <v>0</v>
      </c>
      <c r="J3" s="47"/>
    </row>
    <row r="4" spans="1:10" x14ac:dyDescent="0.2">
      <c r="A4" s="10" t="s">
        <v>25</v>
      </c>
      <c r="B4" s="11">
        <v>1</v>
      </c>
      <c r="C4" s="11">
        <v>1</v>
      </c>
      <c r="D4" s="11">
        <v>1</v>
      </c>
      <c r="E4" s="11" t="s">
        <v>30</v>
      </c>
      <c r="F4" s="11" t="s">
        <v>30</v>
      </c>
      <c r="G4" s="11">
        <v>1</v>
      </c>
      <c r="H4" s="11">
        <v>1</v>
      </c>
      <c r="I4" s="26" t="s">
        <v>31</v>
      </c>
      <c r="J4" s="34">
        <v>0</v>
      </c>
    </row>
    <row r="5" spans="1:10" x14ac:dyDescent="0.2">
      <c r="A5" s="10" t="s">
        <v>26</v>
      </c>
      <c r="B5" s="11">
        <v>2</v>
      </c>
      <c r="C5" s="11">
        <v>2</v>
      </c>
      <c r="D5" s="11">
        <v>2</v>
      </c>
      <c r="E5" s="11"/>
      <c r="F5" s="11"/>
      <c r="G5" s="11">
        <v>2</v>
      </c>
      <c r="H5" s="11">
        <v>2</v>
      </c>
      <c r="I5">
        <v>1</v>
      </c>
      <c r="J5" s="35">
        <v>0</v>
      </c>
    </row>
    <row r="6" spans="1:10" x14ac:dyDescent="0.2">
      <c r="A6" s="10" t="s">
        <v>27</v>
      </c>
      <c r="B6" s="11">
        <v>3</v>
      </c>
      <c r="C6" s="11">
        <v>3</v>
      </c>
      <c r="D6" s="11">
        <v>3</v>
      </c>
      <c r="E6" s="11"/>
      <c r="F6" s="11"/>
      <c r="G6" s="11">
        <v>3</v>
      </c>
      <c r="H6" s="11">
        <v>3</v>
      </c>
      <c r="I6">
        <v>2</v>
      </c>
      <c r="J6" s="35">
        <v>0</v>
      </c>
    </row>
    <row r="7" spans="1:10" x14ac:dyDescent="0.2">
      <c r="A7" s="10" t="s">
        <v>22</v>
      </c>
      <c r="B7" s="11">
        <v>4</v>
      </c>
      <c r="C7" s="11">
        <v>4</v>
      </c>
      <c r="D7" s="11">
        <v>4</v>
      </c>
      <c r="E7" s="11"/>
      <c r="F7" s="11"/>
      <c r="G7" s="11">
        <v>4</v>
      </c>
      <c r="H7" s="11">
        <v>4</v>
      </c>
      <c r="I7">
        <v>3</v>
      </c>
      <c r="J7" s="35">
        <v>0.03</v>
      </c>
    </row>
    <row r="8" spans="1:10" x14ac:dyDescent="0.2">
      <c r="A8" s="10" t="s">
        <v>21</v>
      </c>
      <c r="B8" s="11">
        <v>5</v>
      </c>
      <c r="C8" s="11">
        <v>5</v>
      </c>
      <c r="D8" s="11">
        <v>5</v>
      </c>
      <c r="E8" s="11"/>
      <c r="F8" s="11"/>
      <c r="G8" s="11">
        <v>5</v>
      </c>
      <c r="H8" s="11">
        <v>5</v>
      </c>
      <c r="I8">
        <v>4</v>
      </c>
      <c r="J8" s="35">
        <v>0.03</v>
      </c>
    </row>
    <row r="9" spans="1:10" x14ac:dyDescent="0.2">
      <c r="A9" s="10" t="s">
        <v>28</v>
      </c>
      <c r="B9" s="11">
        <v>6</v>
      </c>
      <c r="C9" s="11">
        <v>6</v>
      </c>
      <c r="D9" s="11">
        <v>6</v>
      </c>
      <c r="E9" s="11"/>
      <c r="F9" s="11"/>
      <c r="G9" s="11">
        <v>6</v>
      </c>
      <c r="H9" s="11">
        <v>6</v>
      </c>
      <c r="I9">
        <v>5</v>
      </c>
      <c r="J9" s="35">
        <v>0.03</v>
      </c>
    </row>
    <row r="10" spans="1:10" x14ac:dyDescent="0.2">
      <c r="A10" s="13" t="s">
        <v>29</v>
      </c>
      <c r="B10" s="11">
        <v>7</v>
      </c>
      <c r="C10" s="11">
        <v>7</v>
      </c>
      <c r="D10" s="11">
        <v>7</v>
      </c>
      <c r="E10" s="11"/>
      <c r="F10" s="11"/>
      <c r="G10" s="11">
        <v>7</v>
      </c>
      <c r="H10" s="11">
        <v>7</v>
      </c>
      <c r="I10">
        <v>6</v>
      </c>
      <c r="J10" s="35">
        <v>0.06</v>
      </c>
    </row>
    <row r="11" spans="1:10" x14ac:dyDescent="0.2">
      <c r="A11" s="26"/>
      <c r="B11" s="11">
        <v>8</v>
      </c>
      <c r="C11" s="11">
        <v>8</v>
      </c>
      <c r="D11" s="11">
        <v>8</v>
      </c>
      <c r="E11" s="11"/>
      <c r="F11" s="11"/>
      <c r="G11" s="11">
        <v>8</v>
      </c>
      <c r="H11" s="11">
        <v>8</v>
      </c>
      <c r="I11">
        <v>7</v>
      </c>
      <c r="J11" s="35">
        <v>0.06</v>
      </c>
    </row>
    <row r="12" spans="1:10" x14ac:dyDescent="0.2">
      <c r="A12" s="26"/>
      <c r="B12" s="11">
        <v>9</v>
      </c>
      <c r="C12" s="11">
        <v>9</v>
      </c>
      <c r="D12" s="11">
        <v>9</v>
      </c>
      <c r="E12" s="11"/>
      <c r="F12" s="11"/>
      <c r="G12" s="11">
        <v>9</v>
      </c>
      <c r="H12" s="11">
        <v>9</v>
      </c>
      <c r="I12">
        <v>8</v>
      </c>
      <c r="J12" s="35">
        <v>0.06</v>
      </c>
    </row>
    <row r="13" spans="1:10" x14ac:dyDescent="0.2">
      <c r="A13" s="26"/>
      <c r="B13" s="11">
        <v>10</v>
      </c>
      <c r="C13" s="11">
        <v>10</v>
      </c>
      <c r="D13" s="11">
        <v>10</v>
      </c>
      <c r="E13" s="11"/>
      <c r="F13" s="11"/>
      <c r="G13" s="11">
        <v>10</v>
      </c>
      <c r="H13" s="11">
        <v>10</v>
      </c>
      <c r="I13">
        <v>9</v>
      </c>
      <c r="J13" s="35">
        <v>0.06</v>
      </c>
    </row>
    <row r="14" spans="1:10" x14ac:dyDescent="0.2">
      <c r="A14" s="26"/>
      <c r="B14" s="11">
        <v>11</v>
      </c>
      <c r="C14" s="11">
        <v>11</v>
      </c>
      <c r="D14" s="11">
        <v>11</v>
      </c>
      <c r="E14" s="11"/>
      <c r="F14" s="11"/>
      <c r="G14" s="11">
        <v>11</v>
      </c>
      <c r="H14" s="11">
        <v>11</v>
      </c>
      <c r="I14">
        <v>10</v>
      </c>
      <c r="J14" s="35">
        <v>0.1</v>
      </c>
    </row>
    <row r="15" spans="1:10" x14ac:dyDescent="0.2">
      <c r="A15" s="26"/>
      <c r="B15" s="11">
        <v>12</v>
      </c>
      <c r="C15" s="11">
        <v>12</v>
      </c>
      <c r="D15" s="11">
        <v>12</v>
      </c>
      <c r="E15" s="11"/>
      <c r="F15" s="11"/>
      <c r="G15" s="11">
        <v>12</v>
      </c>
      <c r="H15" s="11">
        <v>12</v>
      </c>
      <c r="I15">
        <v>11</v>
      </c>
      <c r="J15" s="34">
        <v>0.1</v>
      </c>
    </row>
    <row r="16" spans="1:10" x14ac:dyDescent="0.2">
      <c r="A16" s="26"/>
      <c r="B16" s="11">
        <v>13</v>
      </c>
      <c r="C16" s="11">
        <v>13</v>
      </c>
      <c r="D16" s="11">
        <v>13</v>
      </c>
      <c r="E16" s="11"/>
      <c r="F16" s="11"/>
      <c r="G16" s="11">
        <v>13</v>
      </c>
      <c r="H16" s="11">
        <v>13</v>
      </c>
      <c r="I16">
        <v>12</v>
      </c>
      <c r="J16" s="34">
        <v>0.1</v>
      </c>
    </row>
    <row r="17" spans="2:10" x14ac:dyDescent="0.2">
      <c r="B17" s="11">
        <v>14</v>
      </c>
      <c r="C17" s="11">
        <v>14</v>
      </c>
      <c r="D17" s="11">
        <v>14</v>
      </c>
      <c r="E17" s="11"/>
      <c r="F17" s="11"/>
      <c r="G17" s="11">
        <v>14</v>
      </c>
      <c r="H17" s="11">
        <v>14</v>
      </c>
      <c r="I17">
        <v>13</v>
      </c>
      <c r="J17" s="34">
        <v>0.2</v>
      </c>
    </row>
    <row r="18" spans="2:10" x14ac:dyDescent="0.2">
      <c r="B18" s="11">
        <v>15</v>
      </c>
      <c r="C18" s="11">
        <v>15</v>
      </c>
      <c r="D18" s="11">
        <v>15</v>
      </c>
      <c r="E18" s="11"/>
      <c r="F18" s="11"/>
      <c r="G18" s="11">
        <v>15</v>
      </c>
      <c r="H18" s="11">
        <v>15</v>
      </c>
      <c r="I18">
        <v>14</v>
      </c>
      <c r="J18" s="35">
        <v>0.2</v>
      </c>
    </row>
    <row r="19" spans="2:10" x14ac:dyDescent="0.2">
      <c r="B19" s="11">
        <v>16</v>
      </c>
      <c r="C19" s="11">
        <v>16</v>
      </c>
      <c r="D19" s="11">
        <v>16</v>
      </c>
      <c r="E19" s="11"/>
      <c r="F19" s="11"/>
      <c r="G19" s="11">
        <v>16</v>
      </c>
      <c r="H19" s="11">
        <v>16</v>
      </c>
      <c r="I19">
        <v>15</v>
      </c>
      <c r="J19" s="34">
        <v>0.2</v>
      </c>
    </row>
    <row r="20" spans="2:10" x14ac:dyDescent="0.2">
      <c r="B20" s="11">
        <v>17</v>
      </c>
      <c r="C20" s="11">
        <v>17</v>
      </c>
      <c r="D20" s="11">
        <v>17</v>
      </c>
      <c r="E20" s="11"/>
      <c r="F20" s="11"/>
      <c r="G20" s="11">
        <v>17</v>
      </c>
      <c r="H20" s="11">
        <v>17</v>
      </c>
      <c r="I20">
        <v>16</v>
      </c>
      <c r="J20" s="34">
        <v>0.3</v>
      </c>
    </row>
    <row r="21" spans="2:10" x14ac:dyDescent="0.2">
      <c r="B21" s="11">
        <v>18</v>
      </c>
      <c r="C21" s="11">
        <v>18</v>
      </c>
      <c r="D21" s="11">
        <v>18</v>
      </c>
      <c r="E21" s="11"/>
      <c r="F21" s="11"/>
      <c r="G21" s="11">
        <v>18</v>
      </c>
      <c r="H21" s="11">
        <v>18</v>
      </c>
      <c r="I21">
        <v>17</v>
      </c>
      <c r="J21" s="34">
        <v>0.3</v>
      </c>
    </row>
    <row r="22" spans="2:10" x14ac:dyDescent="0.2">
      <c r="B22" s="11">
        <v>19</v>
      </c>
      <c r="C22" s="11">
        <v>19</v>
      </c>
      <c r="D22" s="11">
        <v>19</v>
      </c>
      <c r="E22" s="11"/>
      <c r="F22" s="11"/>
      <c r="G22" s="11">
        <v>19</v>
      </c>
      <c r="H22" s="11">
        <v>19</v>
      </c>
      <c r="I22">
        <v>18</v>
      </c>
      <c r="J22" s="35">
        <v>0.3</v>
      </c>
    </row>
    <row r="23" spans="2:10" x14ac:dyDescent="0.2">
      <c r="B23" s="11">
        <v>20</v>
      </c>
      <c r="C23" s="11">
        <v>20</v>
      </c>
      <c r="D23" s="11">
        <v>20</v>
      </c>
      <c r="E23" s="11"/>
      <c r="F23" s="11"/>
      <c r="G23" s="11">
        <v>20</v>
      </c>
      <c r="H23" s="11">
        <v>20</v>
      </c>
      <c r="I23">
        <v>19</v>
      </c>
      <c r="J23" s="34">
        <v>0.4</v>
      </c>
    </row>
    <row r="24" spans="2:10" x14ac:dyDescent="0.2">
      <c r="B24" s="11">
        <v>21</v>
      </c>
      <c r="C24" s="11">
        <v>21</v>
      </c>
      <c r="D24" s="11">
        <v>21</v>
      </c>
      <c r="E24" s="11"/>
      <c r="F24" s="11"/>
      <c r="G24" s="11">
        <v>21</v>
      </c>
      <c r="H24" s="11">
        <v>21</v>
      </c>
      <c r="I24">
        <v>20</v>
      </c>
      <c r="J24" s="34">
        <v>0.4</v>
      </c>
    </row>
    <row r="25" spans="2:10" x14ac:dyDescent="0.2">
      <c r="B25" s="11">
        <v>22</v>
      </c>
      <c r="C25" s="11">
        <v>22</v>
      </c>
      <c r="D25" s="11">
        <v>22</v>
      </c>
      <c r="E25" s="11"/>
      <c r="F25" s="11"/>
      <c r="G25" s="11">
        <v>22</v>
      </c>
      <c r="H25" s="11">
        <v>22</v>
      </c>
      <c r="I25">
        <v>21</v>
      </c>
      <c r="J25" s="34">
        <v>0.4</v>
      </c>
    </row>
    <row r="26" spans="2:10" x14ac:dyDescent="0.2">
      <c r="B26" s="11">
        <v>23</v>
      </c>
      <c r="C26" s="11">
        <v>23</v>
      </c>
      <c r="D26" s="11">
        <v>23</v>
      </c>
      <c r="E26" s="11"/>
      <c r="F26" s="11"/>
      <c r="G26" s="11">
        <v>23</v>
      </c>
      <c r="H26" s="11">
        <v>23</v>
      </c>
      <c r="I26">
        <v>22</v>
      </c>
      <c r="J26" s="34">
        <v>0.5</v>
      </c>
    </row>
    <row r="27" spans="2:10" x14ac:dyDescent="0.2">
      <c r="B27" s="11">
        <v>24</v>
      </c>
      <c r="C27" s="11">
        <v>24</v>
      </c>
      <c r="D27" s="11">
        <v>24</v>
      </c>
      <c r="E27" s="11"/>
      <c r="F27" s="11"/>
      <c r="G27" s="11">
        <v>24</v>
      </c>
      <c r="H27" s="11">
        <v>24</v>
      </c>
      <c r="I27">
        <v>23</v>
      </c>
      <c r="J27" s="34">
        <v>0.5</v>
      </c>
    </row>
    <row r="28" spans="2:10" x14ac:dyDescent="0.2">
      <c r="B28" s="11">
        <v>25</v>
      </c>
      <c r="C28" s="11">
        <v>25</v>
      </c>
      <c r="D28" s="11">
        <v>25</v>
      </c>
      <c r="E28" s="11"/>
      <c r="F28" s="11"/>
      <c r="G28" s="11">
        <v>25</v>
      </c>
      <c r="H28" s="11">
        <v>25</v>
      </c>
      <c r="I28">
        <v>24</v>
      </c>
      <c r="J28" s="34">
        <v>0.5</v>
      </c>
    </row>
    <row r="29" spans="2:10" x14ac:dyDescent="0.2">
      <c r="B29" s="11">
        <v>26</v>
      </c>
      <c r="C29" s="11">
        <v>26</v>
      </c>
      <c r="D29" s="11">
        <v>26</v>
      </c>
      <c r="E29" s="11"/>
      <c r="F29" s="11"/>
      <c r="G29" s="11">
        <v>26</v>
      </c>
      <c r="H29" s="11">
        <v>26</v>
      </c>
      <c r="I29">
        <v>25</v>
      </c>
      <c r="J29" s="34">
        <v>0.6</v>
      </c>
    </row>
    <row r="30" spans="2:10" x14ac:dyDescent="0.2">
      <c r="B30" s="11">
        <v>27</v>
      </c>
      <c r="C30" s="11">
        <v>27</v>
      </c>
      <c r="D30" s="11">
        <v>27</v>
      </c>
      <c r="E30" s="11"/>
      <c r="F30" s="11"/>
      <c r="G30" s="11">
        <v>27</v>
      </c>
      <c r="H30" s="11">
        <v>27</v>
      </c>
      <c r="I30">
        <v>26</v>
      </c>
      <c r="J30" s="34">
        <v>0.6</v>
      </c>
    </row>
    <row r="31" spans="2:10" x14ac:dyDescent="0.2">
      <c r="B31" s="11">
        <v>28</v>
      </c>
      <c r="C31" s="11">
        <v>28</v>
      </c>
      <c r="D31" s="11">
        <v>28</v>
      </c>
      <c r="E31" s="11"/>
      <c r="F31" s="11"/>
      <c r="G31" s="11">
        <v>28</v>
      </c>
      <c r="H31" s="11">
        <v>28</v>
      </c>
      <c r="I31">
        <v>27</v>
      </c>
      <c r="J31" s="34">
        <v>0.6</v>
      </c>
    </row>
    <row r="32" spans="2:10" x14ac:dyDescent="0.2">
      <c r="B32" s="11">
        <v>29</v>
      </c>
      <c r="C32" s="11">
        <v>29</v>
      </c>
      <c r="D32" s="11">
        <v>29</v>
      </c>
      <c r="E32" s="11"/>
      <c r="F32" s="11"/>
      <c r="G32" s="11">
        <v>29</v>
      </c>
      <c r="H32" s="11">
        <v>29</v>
      </c>
      <c r="I32">
        <v>28</v>
      </c>
      <c r="J32" s="34">
        <v>0.7</v>
      </c>
    </row>
    <row r="33" spans="2:10" x14ac:dyDescent="0.2">
      <c r="B33" s="11">
        <v>30</v>
      </c>
      <c r="C33" s="11">
        <v>30</v>
      </c>
      <c r="D33" s="11">
        <v>30</v>
      </c>
      <c r="E33" s="11"/>
      <c r="F33" s="11"/>
      <c r="G33" s="11">
        <v>30</v>
      </c>
      <c r="H33" s="11">
        <v>30</v>
      </c>
      <c r="I33">
        <v>29</v>
      </c>
      <c r="J33" s="34">
        <v>0.7</v>
      </c>
    </row>
    <row r="34" spans="2:10" x14ac:dyDescent="0.2">
      <c r="B34" s="11">
        <v>31</v>
      </c>
      <c r="C34" s="11">
        <v>31</v>
      </c>
      <c r="D34" s="11">
        <v>31</v>
      </c>
      <c r="E34" s="11"/>
      <c r="F34" s="11"/>
      <c r="G34" s="11">
        <v>31</v>
      </c>
      <c r="H34" s="11">
        <v>31</v>
      </c>
      <c r="I34">
        <v>30</v>
      </c>
      <c r="J34" s="34">
        <v>0.7</v>
      </c>
    </row>
    <row r="35" spans="2:10" x14ac:dyDescent="0.2">
      <c r="B35" s="11">
        <v>32</v>
      </c>
      <c r="C35" s="11">
        <v>32</v>
      </c>
      <c r="D35" s="11">
        <v>32</v>
      </c>
      <c r="E35" s="11"/>
      <c r="F35" s="11"/>
      <c r="G35" s="11">
        <v>32</v>
      </c>
      <c r="H35" s="11">
        <v>32</v>
      </c>
      <c r="I35">
        <v>31</v>
      </c>
      <c r="J35" s="34">
        <v>0.8</v>
      </c>
    </row>
    <row r="36" spans="2:10" x14ac:dyDescent="0.2">
      <c r="B36" s="11">
        <v>33</v>
      </c>
      <c r="C36" s="11">
        <v>33</v>
      </c>
      <c r="D36" s="11">
        <v>33</v>
      </c>
      <c r="E36" s="11"/>
      <c r="F36" s="11"/>
      <c r="G36" s="11">
        <v>33</v>
      </c>
      <c r="H36" s="11">
        <v>33</v>
      </c>
      <c r="I36">
        <v>32</v>
      </c>
      <c r="J36" s="34">
        <v>0.8</v>
      </c>
    </row>
    <row r="37" spans="2:10" x14ac:dyDescent="0.2">
      <c r="B37" s="11">
        <v>34</v>
      </c>
      <c r="C37" s="11">
        <v>34</v>
      </c>
      <c r="D37" s="11">
        <v>34</v>
      </c>
      <c r="E37" s="11"/>
      <c r="F37" s="11"/>
      <c r="G37" s="11">
        <v>34</v>
      </c>
      <c r="H37" s="11">
        <v>34</v>
      </c>
      <c r="I37">
        <v>33</v>
      </c>
      <c r="J37" s="34">
        <v>0.8</v>
      </c>
    </row>
    <row r="38" spans="2:10" x14ac:dyDescent="0.2">
      <c r="B38" s="11">
        <v>35</v>
      </c>
      <c r="C38" s="11">
        <v>35</v>
      </c>
      <c r="D38" s="11">
        <v>35</v>
      </c>
      <c r="E38" s="11"/>
      <c r="F38" s="11"/>
      <c r="G38" s="11">
        <v>35</v>
      </c>
      <c r="H38" s="11">
        <v>35</v>
      </c>
      <c r="I38">
        <v>34</v>
      </c>
      <c r="J38" s="34">
        <v>0.9</v>
      </c>
    </row>
    <row r="39" spans="2:10" x14ac:dyDescent="0.2">
      <c r="B39" s="11">
        <v>36</v>
      </c>
      <c r="C39" s="11">
        <v>36</v>
      </c>
      <c r="D39" s="11">
        <v>36</v>
      </c>
      <c r="E39" s="11"/>
      <c r="F39" s="11"/>
      <c r="G39" s="11">
        <v>36</v>
      </c>
      <c r="H39" s="11">
        <v>36</v>
      </c>
      <c r="I39">
        <v>35</v>
      </c>
      <c r="J39" s="34">
        <v>0.9</v>
      </c>
    </row>
    <row r="40" spans="2:10" x14ac:dyDescent="0.2">
      <c r="B40" s="11">
        <v>37</v>
      </c>
      <c r="C40" s="11">
        <v>37</v>
      </c>
      <c r="D40" s="11">
        <v>37</v>
      </c>
      <c r="E40" s="11"/>
      <c r="F40" s="11"/>
      <c r="G40" s="11">
        <v>37</v>
      </c>
      <c r="H40" s="11">
        <v>37</v>
      </c>
      <c r="I40">
        <v>36</v>
      </c>
      <c r="J40" s="34">
        <v>0.9</v>
      </c>
    </row>
    <row r="41" spans="2:10" x14ac:dyDescent="0.2">
      <c r="B41" s="11">
        <v>38</v>
      </c>
      <c r="C41" s="11">
        <v>38</v>
      </c>
      <c r="D41" s="11">
        <v>38</v>
      </c>
      <c r="E41" s="11"/>
      <c r="F41" s="11"/>
      <c r="G41" s="11">
        <v>38</v>
      </c>
      <c r="H41" s="11">
        <v>38</v>
      </c>
      <c r="I41">
        <v>37</v>
      </c>
      <c r="J41" s="34">
        <v>1</v>
      </c>
    </row>
    <row r="42" spans="2:10" x14ac:dyDescent="0.2">
      <c r="B42" s="11">
        <v>39</v>
      </c>
      <c r="C42" s="11">
        <v>39</v>
      </c>
      <c r="D42" s="11">
        <v>39</v>
      </c>
      <c r="E42" s="11"/>
      <c r="F42" s="11"/>
      <c r="G42" s="11">
        <v>39</v>
      </c>
      <c r="H42" s="11">
        <v>39</v>
      </c>
      <c r="I42">
        <v>38</v>
      </c>
      <c r="J42" s="34">
        <v>1</v>
      </c>
    </row>
    <row r="43" spans="2:10" x14ac:dyDescent="0.2">
      <c r="B43" s="11">
        <v>40</v>
      </c>
      <c r="C43" s="11">
        <v>40</v>
      </c>
      <c r="D43" s="11">
        <v>40</v>
      </c>
      <c r="E43" s="11"/>
      <c r="F43" s="11"/>
      <c r="G43" s="11">
        <v>40</v>
      </c>
      <c r="H43" s="11">
        <v>40</v>
      </c>
      <c r="I43">
        <v>39</v>
      </c>
      <c r="J43" s="34">
        <v>1</v>
      </c>
    </row>
    <row r="44" spans="2:10" x14ac:dyDescent="0.2">
      <c r="B44" s="11">
        <v>41</v>
      </c>
      <c r="C44" s="11">
        <v>41</v>
      </c>
      <c r="D44" s="11">
        <v>41</v>
      </c>
      <c r="E44" s="11"/>
      <c r="F44" s="11"/>
      <c r="G44" s="11">
        <v>41</v>
      </c>
      <c r="H44" s="11">
        <v>41</v>
      </c>
      <c r="I44">
        <v>40</v>
      </c>
      <c r="J44" s="34">
        <v>1.1000000000000001</v>
      </c>
    </row>
    <row r="45" spans="2:10" x14ac:dyDescent="0.2">
      <c r="B45" s="11">
        <v>42</v>
      </c>
      <c r="C45" s="11">
        <v>42</v>
      </c>
      <c r="D45" s="11">
        <v>42</v>
      </c>
      <c r="E45" s="11"/>
      <c r="F45" s="11"/>
      <c r="G45" s="11">
        <v>42</v>
      </c>
      <c r="H45" s="11">
        <v>42</v>
      </c>
      <c r="I45">
        <v>41</v>
      </c>
      <c r="J45" s="34">
        <v>1.1000000000000001</v>
      </c>
    </row>
    <row r="46" spans="2:10" x14ac:dyDescent="0.2">
      <c r="B46" s="11">
        <v>43</v>
      </c>
      <c r="C46" s="11">
        <v>43</v>
      </c>
      <c r="D46" s="11">
        <v>43</v>
      </c>
      <c r="E46" s="11"/>
      <c r="F46" s="11"/>
      <c r="G46" s="11">
        <v>43</v>
      </c>
      <c r="H46" s="11">
        <v>43</v>
      </c>
      <c r="I46">
        <v>42</v>
      </c>
      <c r="J46" s="34">
        <v>1.1000000000000001</v>
      </c>
    </row>
    <row r="47" spans="2:10" x14ac:dyDescent="0.2">
      <c r="B47" s="11">
        <v>44</v>
      </c>
      <c r="C47" s="11">
        <v>44</v>
      </c>
      <c r="D47" s="11">
        <v>44</v>
      </c>
      <c r="E47" s="11"/>
      <c r="F47" s="11"/>
      <c r="G47" s="11">
        <v>44</v>
      </c>
      <c r="H47" s="11">
        <v>44</v>
      </c>
      <c r="I47">
        <v>43</v>
      </c>
      <c r="J47" s="34">
        <v>1.2</v>
      </c>
    </row>
    <row r="48" spans="2:10" x14ac:dyDescent="0.2">
      <c r="B48" s="11">
        <v>45</v>
      </c>
      <c r="C48" s="11">
        <v>45</v>
      </c>
      <c r="D48" s="11">
        <v>45</v>
      </c>
      <c r="E48" s="11"/>
      <c r="F48" s="11"/>
      <c r="G48" s="11">
        <v>45</v>
      </c>
      <c r="H48" s="11">
        <v>45</v>
      </c>
      <c r="I48">
        <v>44</v>
      </c>
      <c r="J48" s="34">
        <v>1.2</v>
      </c>
    </row>
    <row r="49" spans="2:10" x14ac:dyDescent="0.2">
      <c r="B49" s="11">
        <v>46</v>
      </c>
      <c r="C49" s="11">
        <v>46</v>
      </c>
      <c r="D49" s="11">
        <v>46</v>
      </c>
      <c r="E49" s="11"/>
      <c r="F49" s="11"/>
      <c r="G49" s="11">
        <v>46</v>
      </c>
      <c r="H49" s="11">
        <v>46</v>
      </c>
      <c r="I49">
        <v>45</v>
      </c>
      <c r="J49" s="34">
        <v>1.2</v>
      </c>
    </row>
    <row r="50" spans="2:10" x14ac:dyDescent="0.2">
      <c r="B50" s="11">
        <v>47</v>
      </c>
      <c r="C50" s="11">
        <v>47</v>
      </c>
      <c r="D50" s="11">
        <v>47</v>
      </c>
      <c r="E50" s="11"/>
      <c r="F50" s="11"/>
      <c r="G50" s="11">
        <v>47</v>
      </c>
      <c r="H50" s="11">
        <v>47</v>
      </c>
    </row>
    <row r="51" spans="2:10" x14ac:dyDescent="0.2">
      <c r="B51" s="11">
        <v>48</v>
      </c>
      <c r="C51" s="11">
        <v>48</v>
      </c>
      <c r="D51" s="11">
        <v>48</v>
      </c>
      <c r="E51" s="11"/>
      <c r="F51" s="11"/>
      <c r="G51" s="11">
        <v>48</v>
      </c>
      <c r="H51" s="11">
        <v>48</v>
      </c>
    </row>
  </sheetData>
  <sheetProtection sheet="1" objects="1" scenarios="1" selectLockedCells="1" selectUnlockedCells="1"/>
  <mergeCells count="1">
    <mergeCell ref="I3:J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14"/>
  <sheetViews>
    <sheetView showGridLines="0" showZeros="0" tabSelected="1" zoomScale="85" zoomScaleNormal="85" zoomScaleSheetLayoutView="100" workbookViewId="0">
      <selection activeCell="B7" sqref="B7:E7"/>
    </sheetView>
  </sheetViews>
  <sheetFormatPr baseColWidth="10" defaultRowHeight="15.75" x14ac:dyDescent="0.25"/>
  <cols>
    <col min="1" max="1" width="36.42578125" style="14" customWidth="1"/>
    <col min="2" max="4" width="11.7109375" style="14" customWidth="1"/>
    <col min="5" max="8" width="12.7109375" style="14" customWidth="1"/>
    <col min="9" max="12" width="11.7109375" style="14" customWidth="1"/>
    <col min="13" max="16384" width="11.42578125" style="14"/>
  </cols>
  <sheetData>
    <row r="1" spans="1:12" ht="99.95" customHeight="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21" hidden="1" x14ac:dyDescent="0.35">
      <c r="A2" s="63"/>
      <c r="B2" s="63"/>
      <c r="C2" s="30"/>
      <c r="H2" s="30"/>
      <c r="I2" s="63"/>
      <c r="J2" s="63"/>
    </row>
    <row r="3" spans="1:12" ht="4.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16" customFormat="1" ht="26.25" x14ac:dyDescent="0.3">
      <c r="A4" s="62" t="str">
        <f>+"SUELDOS DE "&amp;Datos!A24</f>
        <v>SUELDOS DE DICIEMBRE 2025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16" customFormat="1" ht="16.5" x14ac:dyDescent="0.3">
      <c r="A5" s="17"/>
      <c r="B5" s="17"/>
      <c r="C5" s="18"/>
      <c r="D5" s="19"/>
      <c r="E5" s="19"/>
      <c r="F5" s="19"/>
      <c r="G5" s="19"/>
      <c r="H5" s="19"/>
      <c r="I5" s="19"/>
      <c r="J5" s="19"/>
      <c r="K5" s="19"/>
      <c r="L5" s="19"/>
    </row>
    <row r="6" spans="1:12" s="16" customFormat="1" ht="20.100000000000001" customHeight="1" x14ac:dyDescent="0.3">
      <c r="A6" s="36" t="s">
        <v>13</v>
      </c>
      <c r="B6" s="52" t="s">
        <v>27</v>
      </c>
      <c r="C6" s="53"/>
      <c r="D6" s="53"/>
      <c r="E6" s="54"/>
      <c r="F6" s="39"/>
      <c r="G6" s="49" t="s">
        <v>20</v>
      </c>
      <c r="H6" s="49"/>
      <c r="I6" s="49"/>
      <c r="J6" s="64">
        <f>IF(CODE($B6)=68,$B$11,$B11*$B7)</f>
        <v>24743.54</v>
      </c>
      <c r="K6" s="64"/>
      <c r="L6" s="64"/>
    </row>
    <row r="7" spans="1:12" s="16" customFormat="1" ht="20.100000000000001" customHeight="1" x14ac:dyDescent="0.3">
      <c r="A7" s="36" t="s">
        <v>34</v>
      </c>
      <c r="B7" s="52">
        <v>1</v>
      </c>
      <c r="C7" s="53"/>
      <c r="D7" s="53"/>
      <c r="E7" s="54"/>
      <c r="F7" s="40"/>
      <c r="G7" s="50" t="str">
        <f>"Antigüedad"&amp;" "&amp;VLOOKUP($B$8,Cargos!$I$4:$J$49,2,FALSE)*100&amp;"%"</f>
        <v>Antigüedad 0%</v>
      </c>
      <c r="H7" s="50"/>
      <c r="I7" s="50"/>
      <c r="J7" s="65">
        <f>J6*(VLOOKUP(B8,Cargos!$I$4:$J$49,2,FALSE))</f>
        <v>0</v>
      </c>
      <c r="K7" s="65"/>
      <c r="L7" s="65"/>
    </row>
    <row r="8" spans="1:12" s="16" customFormat="1" ht="18.75" x14ac:dyDescent="0.3">
      <c r="A8" s="36" t="s">
        <v>33</v>
      </c>
      <c r="B8" s="52" t="s">
        <v>31</v>
      </c>
      <c r="C8" s="53"/>
      <c r="D8" s="53"/>
      <c r="E8" s="54"/>
      <c r="G8" s="51" t="s">
        <v>1</v>
      </c>
      <c r="H8" s="51"/>
      <c r="I8" s="51"/>
      <c r="J8" s="66">
        <f>SUM(J6:L7)</f>
        <v>24743.54</v>
      </c>
      <c r="K8" s="66"/>
      <c r="L8" s="66"/>
    </row>
    <row r="9" spans="1:12" s="16" customFormat="1" ht="18.75" x14ac:dyDescent="0.3">
      <c r="A9" s="36" t="s">
        <v>32</v>
      </c>
      <c r="B9" s="52" t="s">
        <v>17</v>
      </c>
      <c r="C9" s="53"/>
      <c r="D9" s="53"/>
      <c r="E9" s="54"/>
      <c r="G9" s="55" t="s">
        <v>3</v>
      </c>
      <c r="H9" s="55"/>
      <c r="I9" s="55"/>
      <c r="J9" s="59">
        <f>J8*$B12/100</f>
        <v>4206.4017999999996</v>
      </c>
      <c r="K9" s="59"/>
      <c r="L9" s="59"/>
    </row>
    <row r="10" spans="1:12" s="16" customFormat="1" ht="25.5" customHeight="1" x14ac:dyDescent="0.35">
      <c r="D10" s="31"/>
      <c r="G10" s="56" t="s">
        <v>2</v>
      </c>
      <c r="H10" s="57"/>
      <c r="I10" s="58"/>
      <c r="J10" s="60">
        <f>J8-J9</f>
        <v>20537.138200000001</v>
      </c>
      <c r="K10" s="60"/>
      <c r="L10" s="60"/>
    </row>
    <row r="11" spans="1:12" s="16" customFormat="1" ht="20.100000000000001" customHeight="1" x14ac:dyDescent="0.3">
      <c r="A11" s="37" t="s">
        <v>20</v>
      </c>
      <c r="B11" s="48">
        <f>+VLOOKUP(B6,Indices!$A$1:$B$359,2,FALSE)</f>
        <v>24743.54</v>
      </c>
      <c r="C11" s="48"/>
      <c r="D11" s="31"/>
    </row>
    <row r="12" spans="1:12" s="16" customFormat="1" ht="18.75" x14ac:dyDescent="0.3">
      <c r="A12" s="37" t="s">
        <v>4</v>
      </c>
      <c r="B12" s="48">
        <f>IF(B9="NO",Datos!B9,Datos!B9+2)</f>
        <v>17</v>
      </c>
      <c r="C12" s="48"/>
      <c r="D12" s="20"/>
      <c r="E12" s="20"/>
      <c r="F12" s="32"/>
      <c r="G12" s="32"/>
      <c r="H12" s="32"/>
      <c r="I12" s="18"/>
      <c r="J12" s="18"/>
      <c r="K12" s="18"/>
      <c r="L12" s="18"/>
    </row>
    <row r="13" spans="1:12" s="23" customFormat="1" ht="16.5" x14ac:dyDescent="0.3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s="16" customFormat="1" ht="16.5" x14ac:dyDescent="0.3">
      <c r="A14" s="24"/>
      <c r="B14" s="25"/>
      <c r="C14" s="25"/>
      <c r="D14" s="22"/>
      <c r="E14" s="22"/>
      <c r="F14" s="22"/>
      <c r="G14" s="22"/>
      <c r="H14" s="22"/>
      <c r="I14" s="22"/>
      <c r="J14" s="22"/>
      <c r="K14" s="22"/>
      <c r="L14" s="22"/>
    </row>
  </sheetData>
  <sheetProtection algorithmName="SHA-512" hashValue="RC/2oUFeAYpgjoJYxP8JdBvls5Mend69QsVzs/O3jBzdJ77lgaWYPJnxkFhSmf9OL0PEzt7xK+VtwDoPuJ9PYg==" saltValue="SoviiEGyb5pJPleODnyndQ==" spinCount="100000" sheet="1" objects="1" scenarios="1" selectLockedCells="1"/>
  <mergeCells count="20">
    <mergeCell ref="J9:L9"/>
    <mergeCell ref="J10:L10"/>
    <mergeCell ref="B6:E6"/>
    <mergeCell ref="B7:E7"/>
    <mergeCell ref="A1:L1"/>
    <mergeCell ref="A4:L4"/>
    <mergeCell ref="I2:J2"/>
    <mergeCell ref="A2:B2"/>
    <mergeCell ref="J6:L6"/>
    <mergeCell ref="J7:L7"/>
    <mergeCell ref="J8:L8"/>
    <mergeCell ref="B12:C12"/>
    <mergeCell ref="G6:I6"/>
    <mergeCell ref="G7:I7"/>
    <mergeCell ref="G8:I8"/>
    <mergeCell ref="B11:C11"/>
    <mergeCell ref="B8:E8"/>
    <mergeCell ref="B9:E9"/>
    <mergeCell ref="G9:I9"/>
    <mergeCell ref="G10:I10"/>
  </mergeCells>
  <phoneticPr fontId="0" type="noConversion"/>
  <dataValidations count="4">
    <dataValidation type="list" allowBlank="1" showInputMessage="1" showErrorMessage="1" sqref="B7" xr:uid="{00000000-0002-0000-0300-000000000000}">
      <formula1>INDIRECT(SUBSTITUTE(B6," ","_"))</formula1>
    </dataValidation>
    <dataValidation type="list" allowBlank="1" showInputMessage="1" showErrorMessage="1" sqref="B6" xr:uid="{00000000-0002-0000-0300-000001000000}">
      <formula1>NIVEL</formula1>
    </dataValidation>
    <dataValidation type="list" allowBlank="1" showInputMessage="1" showErrorMessage="1" sqref="B8" xr:uid="{00000000-0002-0000-0300-000002000000}">
      <formula1>Antiguedad</formula1>
    </dataValidation>
    <dataValidation type="list" allowBlank="1" showInputMessage="1" showErrorMessage="1" sqref="B9" xr:uid="{00000000-0002-0000-0300-000003000000}">
      <formula1>Opciones</formula1>
    </dataValidation>
  </dataValidations>
  <printOptions horizontalCentered="1"/>
  <pageMargins left="0.39" right="0.19" top="0.42" bottom="0.37" header="0" footer="0"/>
  <pageSetup paperSize="5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11</vt:i4>
      </vt:variant>
    </vt:vector>
  </HeadingPairs>
  <TitlesOfParts>
    <vt:vector size="15" baseType="lpstr">
      <vt:lpstr>Indices</vt:lpstr>
      <vt:lpstr>Datos</vt:lpstr>
      <vt:lpstr>Cargos</vt:lpstr>
      <vt:lpstr>Grilla Personal Docente</vt:lpstr>
      <vt:lpstr>Antiguedad</vt:lpstr>
      <vt:lpstr>'Grilla Personal Docente'!Área_de_impresión</vt:lpstr>
      <vt:lpstr>CARGO</vt:lpstr>
      <vt:lpstr>Director_Esc._Idiom._Extrap._Con_Título</vt:lpstr>
      <vt:lpstr>Director_Esc._Idiom._Extrap._Sin_Título</vt:lpstr>
      <vt:lpstr>Hs_Docente_Extraprogramático_Con_Título</vt:lpstr>
      <vt:lpstr>Hs_Docente_Extraprogramático_Sin_Título</vt:lpstr>
      <vt:lpstr>Hs_Maestro_Diferencial_Extrap._Con_Título</vt:lpstr>
      <vt:lpstr>Hs_Maestro_Diferencial_Extrap._Sin_Título</vt:lpstr>
      <vt:lpstr>Hs_Preceptor_Extraprogramático</vt:lpstr>
      <vt:lpstr>Opciones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2021-05-20T14:17:07Z</cp:lastPrinted>
  <dcterms:created xsi:type="dcterms:W3CDTF">2004-09-03T16:19:55Z</dcterms:created>
  <dcterms:modified xsi:type="dcterms:W3CDTF">2025-10-24T18:17:22Z</dcterms:modified>
</cp:coreProperties>
</file>